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Tardive dyskinesi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<sst xmlns="http://schemas.openxmlformats.org/spreadsheetml/2006/main" count="24" uniqueCount="22">
  <si>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</t>
  </si>
  <si>
    <t>K</t>
  </si>
  <si>
    <t>P exp</t>
  </si>
  <si>
    <t>(P - P exp) / (1 - P exp)</t>
  </si>
  <si>
    <t>L CI</t>
  </si>
  <si>
    <t>U CI</t>
  </si>
  <si>
    <t>atteso = (tot riga * tot colonna) / tot generale</t>
  </si>
  <si>
    <t>Coefficiente Kappa di concordanza di Cohen</t>
  </si>
  <si>
    <t>Coehn's Kappa coefficient of agreement</t>
  </si>
  <si>
    <t>OBSERVED</t>
  </si>
  <si>
    <t>EXPECTED</t>
  </si>
  <si>
    <t>present</t>
  </si>
  <si>
    <t>absent</t>
  </si>
  <si>
    <t>total</t>
  </si>
  <si>
    <t>P = observed agrement,</t>
  </si>
  <si>
    <t xml:space="preserve">     computed as (1st cell + 4th cell) / total</t>
  </si>
  <si>
    <t>P exp = agreement expected just by chance,</t>
  </si>
  <si>
    <t>estimated as: [exp(1st cell) * exp(4th cell)] / total</t>
  </si>
  <si>
    <t xml:space="preserve">K =Cohen's kappa coefficient of agreement = </t>
  </si>
  <si>
    <t>SE K = Sqrt [p*(1-p) / (total * (1-P exp)^2)]</t>
  </si>
  <si>
    <r>
      <t xml:space="preserve">SE: K </t>
    </r>
    <r>
      <rPr>
        <sz val="16"/>
        <rFont val="Symbol"/>
        <family val="1"/>
      </rPr>
      <t>±</t>
    </r>
    <r>
      <rPr>
        <sz val="16"/>
        <rFont val="Arial"/>
        <family val="2"/>
      </rPr>
      <t xml:space="preserve"> 1.96  * SEk</t>
    </r>
  </si>
  <si>
    <t>SE K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</si>
</sst>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00"/>
    <numFmt numFmtId="172" formatCode="0.0"/>
    <numFmt numFmtId="173" formatCode="0.000"/>
  </numFmts>
  <fonts count="42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6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4" width="11.7109375" style="0" customWidth="1"/>
    <col min="5" max="5" width="4.7109375" style="0" customWidth="1"/>
    <col min="6" max="6" width="11.7109375" style="0" customWidth="1"/>
    <col min="7" max="7" width="4.7109375" style="0" customWidth="1"/>
    <col min="8" max="10" width="11.7109375" style="0" customWidth="1"/>
  </cols>
  <sheetData>
    <row r="1" spans="5:11" ht="23.25">
      <c r="E1" s="1" t="s">
        <v>7</v>
      </c>
      <c r="K1" s="2"/>
    </row>
    <row r="2" ht="23.25">
      <c r="E2" s="1" t="s">
        <v>8</v>
      </c>
    </row>
    <row r="5" spans="1:10" ht="15.75">
      <c r="A5" s="7"/>
      <c r="B5" s="16" t="s">
        <v>9</v>
      </c>
      <c r="C5" s="7"/>
      <c r="D5" s="7"/>
      <c r="E5" s="7"/>
      <c r="F5" s="7"/>
      <c r="J5" s="5"/>
    </row>
    <row r="6" spans="1:10" ht="18">
      <c r="A6" s="7"/>
      <c r="B6" s="7" t="s">
        <v>11</v>
      </c>
      <c r="C6" s="7" t="s">
        <v>12</v>
      </c>
      <c r="D6" s="7" t="s">
        <v>13</v>
      </c>
      <c r="E6" s="7"/>
      <c r="F6" s="6" t="s">
        <v>0</v>
      </c>
      <c r="H6" s="17" t="s">
        <v>14</v>
      </c>
      <c r="J6" s="5"/>
    </row>
    <row r="7" spans="1:10" ht="18">
      <c r="A7" s="7" t="s">
        <v>11</v>
      </c>
      <c r="B7" s="8">
        <v>123</v>
      </c>
      <c r="C7" s="9">
        <v>10</v>
      </c>
      <c r="D7" s="7">
        <f>SUM(B7:C7)</f>
        <v>133</v>
      </c>
      <c r="E7" s="7"/>
      <c r="F7" s="6">
        <f>(B7+C8)/D9</f>
        <v>0.9047619047619048</v>
      </c>
      <c r="H7" s="17" t="s">
        <v>15</v>
      </c>
      <c r="J7" s="5"/>
    </row>
    <row r="8" spans="1:10" ht="15">
      <c r="A8" s="7" t="s">
        <v>12</v>
      </c>
      <c r="B8" s="10">
        <v>6</v>
      </c>
      <c r="C8" s="11">
        <v>29</v>
      </c>
      <c r="D8" s="15">
        <f>SUM(B8:C8)</f>
        <v>35</v>
      </c>
      <c r="E8" s="7"/>
      <c r="F8" s="6"/>
      <c r="J8" s="5"/>
    </row>
    <row r="9" spans="1:10" ht="15">
      <c r="A9" s="7"/>
      <c r="B9" s="7">
        <f>B7+B8</f>
        <v>129</v>
      </c>
      <c r="C9" s="7">
        <f>C7+C8</f>
        <v>39</v>
      </c>
      <c r="D9" s="12">
        <f>D7+D8</f>
        <v>168</v>
      </c>
      <c r="E9" s="7"/>
      <c r="F9" s="6"/>
      <c r="J9" s="5"/>
    </row>
    <row r="10" spans="1:10" ht="15">
      <c r="A10" s="7"/>
      <c r="B10" s="7"/>
      <c r="C10" s="7"/>
      <c r="D10" s="19"/>
      <c r="E10" s="7"/>
      <c r="F10" s="6"/>
      <c r="J10" s="5"/>
    </row>
    <row r="11" spans="1:10" ht="15">
      <c r="A11" s="7"/>
      <c r="B11" s="7"/>
      <c r="C11" s="7"/>
      <c r="D11" s="7"/>
      <c r="E11" s="7"/>
      <c r="F11" s="6"/>
      <c r="J11" s="5"/>
    </row>
    <row r="12" spans="1:10" ht="15">
      <c r="A12" s="7"/>
      <c r="B12" s="13" t="s">
        <v>6</v>
      </c>
      <c r="C12" s="7"/>
      <c r="D12" s="7"/>
      <c r="E12" s="7"/>
      <c r="F12" s="6"/>
      <c r="J12" s="5"/>
    </row>
    <row r="13" spans="1:10" ht="15">
      <c r="A13" s="7"/>
      <c r="B13" s="7"/>
      <c r="C13" s="7"/>
      <c r="D13" s="7"/>
      <c r="E13" s="7"/>
      <c r="F13" s="7"/>
      <c r="J13" s="5"/>
    </row>
    <row r="14" spans="1:10" ht="15.75">
      <c r="A14" s="7"/>
      <c r="B14" s="16" t="s">
        <v>10</v>
      </c>
      <c r="E14" s="7"/>
      <c r="F14" s="7"/>
      <c r="J14" s="7"/>
    </row>
    <row r="15" spans="1:10" ht="18">
      <c r="A15" s="7"/>
      <c r="B15" s="7" t="str">
        <f>B6</f>
        <v>present</v>
      </c>
      <c r="C15" s="7" t="str">
        <f>C6</f>
        <v>absent</v>
      </c>
      <c r="D15" s="7"/>
      <c r="E15" s="7"/>
      <c r="F15" s="6" t="s">
        <v>2</v>
      </c>
      <c r="G15" s="7"/>
      <c r="H15" s="17" t="s">
        <v>16</v>
      </c>
      <c r="I15" s="7"/>
      <c r="J15" s="7"/>
    </row>
    <row r="16" spans="1:10" ht="18">
      <c r="A16" s="7" t="str">
        <f>A7</f>
        <v>present</v>
      </c>
      <c r="B16" s="8">
        <f>D7*B9/D9</f>
        <v>102.125</v>
      </c>
      <c r="C16" s="14"/>
      <c r="D16" s="7"/>
      <c r="E16" s="7"/>
      <c r="F16" s="6">
        <f>(B16+C17)/D18</f>
        <v>0.65625</v>
      </c>
      <c r="G16" s="7"/>
      <c r="H16" s="17" t="s">
        <v>17</v>
      </c>
      <c r="I16" s="7"/>
      <c r="J16" s="7"/>
    </row>
    <row r="17" spans="1:10" ht="15">
      <c r="A17" s="7" t="str">
        <f>A8</f>
        <v>absent</v>
      </c>
      <c r="B17" s="15"/>
      <c r="C17" s="11">
        <f>D8*C9/D9</f>
        <v>8.125</v>
      </c>
      <c r="D17" s="15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18">
        <f>D9</f>
        <v>168</v>
      </c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20.25">
      <c r="A21" s="2" t="s">
        <v>18</v>
      </c>
      <c r="B21" s="7"/>
      <c r="C21" s="7"/>
      <c r="D21" s="7"/>
      <c r="E21" s="7"/>
      <c r="F21" s="7"/>
      <c r="G21" s="4" t="s">
        <v>3</v>
      </c>
      <c r="I21" s="7"/>
      <c r="J21" s="7"/>
    </row>
    <row r="22" spans="1:10" ht="20.25">
      <c r="A22" s="2" t="s">
        <v>19</v>
      </c>
      <c r="B22" s="2"/>
      <c r="C22" s="2"/>
      <c r="D22" s="2"/>
      <c r="E22" s="2"/>
      <c r="F22" s="2"/>
      <c r="G22" s="3"/>
      <c r="H22" s="3"/>
      <c r="J22" s="2"/>
    </row>
    <row r="23" spans="1:10" ht="21.75">
      <c r="A23" s="4" t="s">
        <v>20</v>
      </c>
      <c r="B23" s="7"/>
      <c r="C23" s="7"/>
      <c r="D23" s="7"/>
      <c r="E23" s="7"/>
      <c r="I23" s="7"/>
      <c r="J23" s="7"/>
    </row>
    <row r="24" spans="6:8" ht="15">
      <c r="F24" s="6"/>
      <c r="G24" s="6"/>
      <c r="H24" s="6"/>
    </row>
    <row r="25" spans="2:8" ht="15">
      <c r="B25" s="6" t="s">
        <v>1</v>
      </c>
      <c r="C25" s="6">
        <f>(F7-F16)/(1-F16)</f>
        <v>0.722943722943723</v>
      </c>
      <c r="H25" s="6"/>
    </row>
    <row r="26" spans="2:8" ht="15">
      <c r="B26" s="6" t="s">
        <v>21</v>
      </c>
      <c r="C26" s="6">
        <f>SQRT(F7*(1-F7)/(D9*(1-F16)^2))</f>
        <v>0.0658832714258938</v>
      </c>
      <c r="H26" s="7"/>
    </row>
    <row r="27" spans="2:8" ht="15">
      <c r="B27" s="6" t="s">
        <v>4</v>
      </c>
      <c r="C27" s="6">
        <f>C25-1.96*C26</f>
        <v>0.5938125109489711</v>
      </c>
      <c r="F27" s="7"/>
      <c r="G27" s="7"/>
      <c r="H27" s="7"/>
    </row>
    <row r="28" spans="2:3" ht="15">
      <c r="B28" s="7" t="s">
        <v>5</v>
      </c>
      <c r="C28" s="6">
        <f>C25+1.96*C26</f>
        <v>0.8520749349384749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Giuseppe Verlato</cp:lastModifiedBy>
  <cp:lastPrinted>2012-10-14T18:06:11Z</cp:lastPrinted>
  <dcterms:created xsi:type="dcterms:W3CDTF">2004-06-18T08:55:36Z</dcterms:created>
  <dcterms:modified xsi:type="dcterms:W3CDTF">2018-05-24T12:05:59Z</dcterms:modified>
  <cp:category/>
  <cp:version/>
  <cp:contentType/>
  <cp:contentStatus/>
</cp:coreProperties>
</file>