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6" activeTab="0"/>
  </bookViews>
  <sheets>
    <sheet name="Exercises 1,2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<sst xmlns="http://schemas.openxmlformats.org/spreadsheetml/2006/main" count="26" uniqueCount="20">
  <si>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t</t>
  </si>
  <si>
    <t>n</t>
  </si>
  <si>
    <t>standard</t>
  </si>
  <si>
    <t>prev</t>
  </si>
  <si>
    <t>%</t>
  </si>
  <si>
    <t>z</t>
  </si>
  <si>
    <t>1st problem: confidence interval of the mean with unknown sigma</t>
  </si>
  <si>
    <t>Mean</t>
  </si>
  <si>
    <t>St. Dev.</t>
  </si>
  <si>
    <t>error</t>
  </si>
  <si>
    <t>Height</t>
  </si>
  <si>
    <t>error P</t>
  </si>
  <si>
    <t>lower limit</t>
  </si>
  <si>
    <t>upper limit</t>
  </si>
  <si>
    <t>95% confidence interval</t>
  </si>
  <si>
    <t>diabetes</t>
  </si>
  <si>
    <t>Cases</t>
  </si>
  <si>
    <t>All</t>
  </si>
  <si>
    <t>2nd problem: confidence interval of a proportion</t>
  </si>
  <si>
    <t>(this method, based on the normal approximation, is suited with at least 10 cases and 10 controls)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</si>
</sst>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"/>
    <numFmt numFmtId="171" formatCode="0.00000"/>
    <numFmt numFmtId="172" formatCode="0.0000"/>
  </numFmts>
  <fonts count="40">
    <font>
      <sz val="10"/>
      <name val="Arial"/>
      <family val="0"/>
    </font>
    <font>
      <sz val="14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33" borderId="0" xfId="0" applyFont="1" applyFill="1" applyAlignment="1">
      <alignment horizontal="center"/>
    </xf>
    <xf numFmtId="170" fontId="3" fillId="33" borderId="0" xfId="0" applyNumberFormat="1" applyFont="1" applyFill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1" xfId="0" applyFont="1" applyBorder="1" applyAlignment="1">
      <alignment/>
    </xf>
    <xf numFmtId="172" fontId="1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1" fontId="3" fillId="33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10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="75" zoomScaleNormal="75" zoomScalePageLayoutView="0" workbookViewId="0" topLeftCell="A1">
      <selection activeCell="L6" sqref="L6"/>
    </sheetView>
  </sheetViews>
  <sheetFormatPr defaultColWidth="9.140625" defaultRowHeight="12.75"/>
  <cols>
    <col min="1" max="4" width="9.28125" style="0" customWidth="1"/>
    <col min="5" max="5" width="10.7109375" style="0" customWidth="1"/>
    <col min="6" max="10" width="9.28125" style="0" customWidth="1"/>
    <col min="11" max="11" width="10.7109375" style="0" customWidth="1"/>
    <col min="12" max="12" width="9.28125" style="0" customWidth="1"/>
    <col min="13" max="13" width="10.7109375" style="0" customWidth="1"/>
  </cols>
  <sheetData>
    <row r="1" ht="24">
      <c r="B1" s="14" t="s">
        <v>6</v>
      </c>
    </row>
    <row r="2" spans="1:14" ht="17.25">
      <c r="A2" s="8"/>
      <c r="B2" s="6"/>
      <c r="C2" s="6"/>
      <c r="D2" s="6"/>
      <c r="E2" s="6" t="s">
        <v>2</v>
      </c>
      <c r="F2" s="6"/>
      <c r="G2" s="6"/>
      <c r="H2" s="6"/>
      <c r="I2" s="8"/>
      <c r="J2" s="10"/>
      <c r="K2" s="10"/>
      <c r="L2" s="11" t="s">
        <v>14</v>
      </c>
      <c r="M2" s="10"/>
      <c r="N2" s="10"/>
    </row>
    <row r="3" spans="1:14" ht="17.25">
      <c r="A3" s="12"/>
      <c r="B3" s="9" t="s">
        <v>7</v>
      </c>
      <c r="C3" s="9" t="s">
        <v>8</v>
      </c>
      <c r="D3" s="9" t="s">
        <v>1</v>
      </c>
      <c r="E3" s="9" t="s">
        <v>9</v>
      </c>
      <c r="F3" s="9"/>
      <c r="G3" s="9" t="s">
        <v>11</v>
      </c>
      <c r="H3" s="9"/>
      <c r="I3" s="9" t="s">
        <v>0</v>
      </c>
      <c r="J3" s="10"/>
      <c r="K3" s="10" t="s">
        <v>12</v>
      </c>
      <c r="L3" s="10"/>
      <c r="M3" s="10" t="s">
        <v>13</v>
      </c>
      <c r="N3" s="10"/>
    </row>
    <row r="4" spans="1:14" ht="17.25">
      <c r="A4" s="15" t="s">
        <v>10</v>
      </c>
      <c r="B4" s="4">
        <v>70</v>
      </c>
      <c r="C4" s="5">
        <v>10</v>
      </c>
      <c r="D4" s="4">
        <v>25</v>
      </c>
      <c r="E4" s="1">
        <f>C4/SQRT(D4)</f>
        <v>2</v>
      </c>
      <c r="F4" s="1"/>
      <c r="G4" s="4">
        <v>0.05</v>
      </c>
      <c r="H4" s="1"/>
      <c r="I4" s="3">
        <f>TINV(G4,D4-1)</f>
        <v>2.0638985616280254</v>
      </c>
      <c r="J4" s="1"/>
      <c r="K4" s="2">
        <f>B4-I4*E4</f>
        <v>65.87220287674396</v>
      </c>
      <c r="L4" s="2"/>
      <c r="M4" s="2">
        <f>B4+I4*E4</f>
        <v>74.12779712325604</v>
      </c>
      <c r="N4" s="2"/>
    </row>
    <row r="8" ht="24">
      <c r="B8" s="14" t="s">
        <v>18</v>
      </c>
    </row>
    <row r="9" ht="20.25">
      <c r="A9" s="7" t="s">
        <v>19</v>
      </c>
    </row>
    <row r="10" spans="1:14" ht="17.25">
      <c r="A10" s="8"/>
      <c r="B10" s="6"/>
      <c r="C10" s="6"/>
      <c r="D10" s="6"/>
      <c r="E10" s="6"/>
      <c r="F10" s="19" t="s">
        <v>2</v>
      </c>
      <c r="G10" s="20"/>
      <c r="H10" s="6"/>
      <c r="I10" s="8"/>
      <c r="J10" s="10"/>
      <c r="K10" s="10"/>
      <c r="L10" s="11" t="s">
        <v>14</v>
      </c>
      <c r="M10" s="10"/>
      <c r="N10" s="10"/>
    </row>
    <row r="11" spans="1:14" ht="17.25">
      <c r="A11" s="12"/>
      <c r="B11" s="9" t="s">
        <v>16</v>
      </c>
      <c r="C11" s="9" t="s">
        <v>17</v>
      </c>
      <c r="D11" s="9"/>
      <c r="E11" s="9" t="s">
        <v>3</v>
      </c>
      <c r="F11" s="18" t="s">
        <v>9</v>
      </c>
      <c r="G11" s="18" t="s">
        <v>11</v>
      </c>
      <c r="H11" s="21"/>
      <c r="I11" s="9" t="s">
        <v>5</v>
      </c>
      <c r="J11" s="10"/>
      <c r="K11" s="10" t="s">
        <v>12</v>
      </c>
      <c r="L11" s="10"/>
      <c r="M11" s="10" t="s">
        <v>13</v>
      </c>
      <c r="N11" s="10"/>
    </row>
    <row r="12" spans="1:14" ht="17.25">
      <c r="A12" s="15" t="s">
        <v>15</v>
      </c>
      <c r="B12" s="4">
        <v>11</v>
      </c>
      <c r="C12" s="16">
        <v>225</v>
      </c>
      <c r="D12" s="17"/>
      <c r="E12" s="2">
        <f>B12/C12</f>
        <v>0.04888888888888889</v>
      </c>
      <c r="F12" s="13">
        <f>SQRT(E12*(1-E12)/C12)</f>
        <v>0.01437571492824676</v>
      </c>
      <c r="G12" s="4">
        <v>0.05</v>
      </c>
      <c r="I12" s="3">
        <f>NORMSINV(1-G12/2)</f>
        <v>1.9599639845400536</v>
      </c>
      <c r="J12" s="1"/>
      <c r="K12" s="2">
        <f>E12-I12*F12</f>
        <v>0.02071300537751044</v>
      </c>
      <c r="L12" s="2"/>
      <c r="M12" s="2">
        <f>E12+I12*F12</f>
        <v>0.07706477240026735</v>
      </c>
      <c r="N12" s="2"/>
    </row>
    <row r="13" spans="1:14" ht="17.25">
      <c r="A13" s="15"/>
      <c r="B13" s="15"/>
      <c r="C13" s="15"/>
      <c r="D13" s="23" t="s">
        <v>4</v>
      </c>
      <c r="E13" s="22">
        <f>E12</f>
        <v>0.04888888888888889</v>
      </c>
      <c r="F13" s="22">
        <f>F12</f>
        <v>0.01437571492824676</v>
      </c>
      <c r="G13" s="23"/>
      <c r="H13" s="23"/>
      <c r="I13" s="23"/>
      <c r="J13" s="23"/>
      <c r="K13" s="22">
        <f>K12</f>
        <v>0.02071300537751044</v>
      </c>
      <c r="L13" s="23"/>
      <c r="M13" s="22">
        <f>M12</f>
        <v>0.07706477240026735</v>
      </c>
      <c r="N13" s="15"/>
    </row>
    <row r="19" ht="12.75">
      <c r="P19" s="24"/>
    </row>
    <row r="29" spans="1:6" ht="20.25">
      <c r="A29" s="7"/>
      <c r="B29" s="7"/>
      <c r="C29" s="7"/>
      <c r="D29" s="7"/>
      <c r="E29" s="7"/>
      <c r="F29" s="7"/>
    </row>
    <row r="30" ht="20.25">
      <c r="A30" s="7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Cattedra di Statistica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dott. Giuseppe Verlato</dc:creator>
  <cp:keywords/>
  <dc:description/>
  <cp:lastModifiedBy>Verlato</cp:lastModifiedBy>
  <cp:lastPrinted>2012-02-09T15:31:03Z</cp:lastPrinted>
  <dcterms:created xsi:type="dcterms:W3CDTF">2003-06-05T12:05:46Z</dcterms:created>
  <dcterms:modified xsi:type="dcterms:W3CDTF">2016-11-20T18:17:47Z</dcterms:modified>
  <cp:category/>
  <cp:version/>
  <cp:contentType/>
  <cp:contentStatus/>
</cp:coreProperties>
</file>